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 User\Documents\Senate\treasurer\Budget reports\"/>
    </mc:Choice>
  </mc:AlternateContent>
  <bookViews>
    <workbookView xWindow="0" yWindow="0" windowWidth="19200" windowHeight="8470" activeTab="1"/>
  </bookViews>
  <sheets>
    <sheet name="Revenues" sheetId="2" r:id="rId1"/>
    <sheet name="Expenses" sheetId="1" r:id="rId2"/>
    <sheet name="Cash Basis" sheetId="3" r:id="rId3"/>
    <sheet name="Balance" sheetId="4" r:id="rId4"/>
  </sheets>
  <calcPr calcId="162913" concurrentCalc="0"/>
</workbook>
</file>

<file path=xl/calcChain.xml><?xml version="1.0" encoding="utf-8"?>
<calcChain xmlns="http://schemas.openxmlformats.org/spreadsheetml/2006/main">
  <c r="H9" i="1" l="1"/>
  <c r="H8" i="1"/>
  <c r="H7" i="1"/>
  <c r="H6" i="1"/>
  <c r="D22" i="1"/>
  <c r="E6" i="2"/>
  <c r="C7" i="4"/>
  <c r="D7" i="4"/>
  <c r="E7" i="4"/>
  <c r="E7" i="2"/>
  <c r="C8" i="4"/>
  <c r="D8" i="4"/>
  <c r="E8" i="4"/>
  <c r="E8" i="2"/>
  <c r="C9" i="4"/>
  <c r="D9" i="4"/>
  <c r="E9" i="4"/>
  <c r="E9" i="2"/>
  <c r="C10" i="4"/>
  <c r="D10" i="4"/>
  <c r="E10" i="4"/>
  <c r="E10" i="2"/>
  <c r="C11" i="4"/>
  <c r="D11" i="4"/>
  <c r="E11" i="4"/>
  <c r="E11" i="2"/>
  <c r="C12" i="4"/>
  <c r="D12" i="4"/>
  <c r="E12" i="4"/>
  <c r="E12" i="2"/>
  <c r="C13" i="4"/>
  <c r="D13" i="4"/>
  <c r="E13" i="4"/>
  <c r="E13" i="2"/>
  <c r="C14" i="4"/>
  <c r="D14" i="4"/>
  <c r="E14" i="4"/>
  <c r="E14" i="2"/>
  <c r="C15" i="4"/>
  <c r="D15" i="4"/>
  <c r="E15" i="4"/>
  <c r="E15" i="2"/>
  <c r="C16" i="4"/>
  <c r="D16" i="4"/>
  <c r="E16" i="4"/>
  <c r="E16" i="2"/>
  <c r="C17" i="4"/>
  <c r="D17" i="4"/>
  <c r="E17" i="4"/>
  <c r="E17" i="2"/>
  <c r="C18" i="4"/>
  <c r="D18" i="4"/>
  <c r="E18" i="4"/>
  <c r="C19" i="3"/>
  <c r="H4" i="1"/>
  <c r="G4" i="1"/>
  <c r="B19" i="2"/>
  <c r="C19" i="2"/>
  <c r="D19" i="2"/>
  <c r="E19" i="2"/>
  <c r="H22" i="1"/>
  <c r="B19" i="3"/>
</calcChain>
</file>

<file path=xl/sharedStrings.xml><?xml version="1.0" encoding="utf-8"?>
<sst xmlns="http://schemas.openxmlformats.org/spreadsheetml/2006/main" count="119" uniqueCount="53">
  <si>
    <t xml:space="preserve">Date </t>
  </si>
  <si>
    <t>July</t>
  </si>
  <si>
    <t>August</t>
  </si>
  <si>
    <t>September</t>
  </si>
  <si>
    <t xml:space="preserve">October </t>
  </si>
  <si>
    <t>November</t>
  </si>
  <si>
    <t>January</t>
  </si>
  <si>
    <t>February</t>
  </si>
  <si>
    <t>March</t>
  </si>
  <si>
    <t>April</t>
  </si>
  <si>
    <t>May</t>
  </si>
  <si>
    <t>June</t>
  </si>
  <si>
    <t>Month</t>
  </si>
  <si>
    <t>Beginning</t>
  </si>
  <si>
    <t>Ending</t>
  </si>
  <si>
    <t>December</t>
  </si>
  <si>
    <t>Plenary</t>
  </si>
  <si>
    <t>Scholarships</t>
  </si>
  <si>
    <t xml:space="preserve">P/T stipend </t>
  </si>
  <si>
    <t>Check #</t>
  </si>
  <si>
    <t>TOTALS</t>
  </si>
  <si>
    <t>To</t>
  </si>
  <si>
    <t>Amount</t>
  </si>
  <si>
    <t>Category</t>
  </si>
  <si>
    <t>Clear?</t>
  </si>
  <si>
    <t>yes</t>
  </si>
  <si>
    <t>In</t>
  </si>
  <si>
    <t>Out</t>
  </si>
  <si>
    <t>Totals</t>
  </si>
  <si>
    <t>Balance</t>
  </si>
  <si>
    <t>Cash</t>
  </si>
  <si>
    <t>Interest</t>
  </si>
  <si>
    <t>Dues</t>
  </si>
  <si>
    <t>Other</t>
  </si>
  <si>
    <t>Total</t>
  </si>
  <si>
    <t>Foothill Academic Senate Treasurer's Report</t>
  </si>
  <si>
    <t>Expenses</t>
  </si>
  <si>
    <t>Revenues</t>
  </si>
  <si>
    <t>Cash Flow</t>
  </si>
  <si>
    <t>Dues Account</t>
  </si>
  <si>
    <t>Events</t>
  </si>
  <si>
    <t>FHDA foundation scholarships</t>
  </si>
  <si>
    <t>Scholarship</t>
  </si>
  <si>
    <t>Donna Frankel</t>
  </si>
  <si>
    <t>Pacific Dining</t>
  </si>
  <si>
    <t>Ben Armerding</t>
  </si>
  <si>
    <t>Carolyn Holcroft</t>
  </si>
  <si>
    <t>Isaac Escoto</t>
  </si>
  <si>
    <t>Mary Anne Sueseri</t>
  </si>
  <si>
    <t>Britania Arms</t>
  </si>
  <si>
    <t>Los Altos Community Foundation</t>
  </si>
  <si>
    <t>Event</t>
  </si>
  <si>
    <t>Foothill Academic Senate Treasurer's Report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</si>
</sst>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3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8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/>
    <xf numFmtId="14" fontId="0" fillId="0" borderId="0" xfId="0" applyNumberFormat="1"/>
    <xf numFmtId="44" fontId="0" fillId="0" borderId="0" xfId="0" applyNumberFormat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10" zoomScaleNormal="140" workbookViewId="0">
      <selection activeCell="J4" sqref="J4"/>
    </sheetView>
  </sheetViews>
  <sheetFormatPr defaultColWidth="8.81640625" defaultRowHeight="14.5" x14ac:dyDescent="0.35"/>
  <cols>
    <col min="1" max="1" width="11.36328125" customWidth="1"/>
    <col min="2" max="2" width="8.81640625" style="3"/>
    <col min="3" max="3" width="10.1796875" style="3" bestFit="1" customWidth="1"/>
    <col min="4" max="4" width="8.81640625" style="3"/>
    <col min="5" max="5" width="10.1796875" style="3" customWidth="1"/>
  </cols>
  <sheetData>
    <row r="1" spans="1:5" x14ac:dyDescent="0.35">
      <c r="A1" s="10" t="s">
        <v>52</v>
      </c>
    </row>
    <row r="2" spans="1:5" x14ac:dyDescent="0.35">
      <c r="A2" s="10" t="s">
        <v>37</v>
      </c>
    </row>
    <row r="3" spans="1:5" x14ac:dyDescent="0.35">
      <c r="A3" s="10"/>
    </row>
    <row r="4" spans="1:5" x14ac:dyDescent="0.35">
      <c r="A4" t="s">
        <v>12</v>
      </c>
      <c r="B4" s="3" t="s">
        <v>31</v>
      </c>
      <c r="C4" s="3" t="s">
        <v>32</v>
      </c>
      <c r="D4" s="3" t="s">
        <v>33</v>
      </c>
      <c r="E4" s="3" t="s">
        <v>34</v>
      </c>
    </row>
    <row r="6" spans="1:5" x14ac:dyDescent="0.35">
      <c r="A6" t="s">
        <v>1</v>
      </c>
      <c r="B6" s="11">
        <v>0.27</v>
      </c>
      <c r="C6" s="4">
        <v>0</v>
      </c>
      <c r="D6" s="4">
        <v>0</v>
      </c>
      <c r="E6" s="4">
        <f>SUM(B6:D6)</f>
        <v>0.27</v>
      </c>
    </row>
    <row r="7" spans="1:5" x14ac:dyDescent="0.35">
      <c r="A7" t="s">
        <v>2</v>
      </c>
      <c r="B7" s="11">
        <v>0.27</v>
      </c>
      <c r="C7" s="4">
        <v>0</v>
      </c>
      <c r="D7" s="4">
        <v>539</v>
      </c>
      <c r="E7" s="4">
        <f t="shared" ref="E7:E19" si="0">SUM(B7:D7)</f>
        <v>539.27</v>
      </c>
    </row>
    <row r="8" spans="1:5" x14ac:dyDescent="0.35">
      <c r="A8" t="s">
        <v>3</v>
      </c>
      <c r="B8" s="11">
        <v>0.25</v>
      </c>
      <c r="C8" s="4">
        <v>0</v>
      </c>
      <c r="D8" s="4">
        <v>0</v>
      </c>
      <c r="E8" s="4">
        <f t="shared" si="0"/>
        <v>0.25</v>
      </c>
    </row>
    <row r="9" spans="1:5" x14ac:dyDescent="0.35">
      <c r="A9" t="s">
        <v>4</v>
      </c>
      <c r="B9" s="11">
        <v>0.24</v>
      </c>
      <c r="C9" s="4">
        <v>435</v>
      </c>
      <c r="D9" s="4">
        <v>0</v>
      </c>
      <c r="E9" s="4">
        <f t="shared" si="0"/>
        <v>435.24</v>
      </c>
    </row>
    <row r="10" spans="1:5" x14ac:dyDescent="0.35">
      <c r="A10" t="s">
        <v>5</v>
      </c>
      <c r="B10" s="11">
        <v>0.24</v>
      </c>
      <c r="C10" s="4">
        <v>455</v>
      </c>
      <c r="D10" s="4">
        <v>0</v>
      </c>
      <c r="E10" s="4">
        <f t="shared" si="0"/>
        <v>455.24</v>
      </c>
    </row>
    <row r="11" spans="1:5" x14ac:dyDescent="0.35">
      <c r="A11" t="s">
        <v>15</v>
      </c>
      <c r="B11" s="11">
        <v>0.25</v>
      </c>
      <c r="C11" s="4">
        <v>920</v>
      </c>
      <c r="D11" s="4">
        <v>0</v>
      </c>
      <c r="E11" s="4">
        <f t="shared" si="0"/>
        <v>920.25</v>
      </c>
    </row>
    <row r="12" spans="1:5" x14ac:dyDescent="0.35">
      <c r="A12" t="s">
        <v>6</v>
      </c>
      <c r="B12" s="11">
        <v>0.24</v>
      </c>
      <c r="C12" s="4">
        <v>0</v>
      </c>
      <c r="D12" s="4">
        <v>0</v>
      </c>
      <c r="E12" s="4">
        <f t="shared" si="0"/>
        <v>0.24</v>
      </c>
    </row>
    <row r="13" spans="1:5" x14ac:dyDescent="0.35">
      <c r="A13" t="s">
        <v>7</v>
      </c>
      <c r="B13" s="11">
        <v>0.22</v>
      </c>
      <c r="C13" s="4">
        <v>446</v>
      </c>
      <c r="D13" s="4">
        <v>0</v>
      </c>
      <c r="E13" s="4">
        <f t="shared" si="0"/>
        <v>446.22</v>
      </c>
    </row>
    <row r="14" spans="1:5" x14ac:dyDescent="0.35">
      <c r="A14" t="s">
        <v>8</v>
      </c>
      <c r="B14" s="11">
        <v>0.22</v>
      </c>
      <c r="C14" s="4">
        <v>448</v>
      </c>
      <c r="D14" s="4">
        <v>0</v>
      </c>
      <c r="E14" s="4">
        <f t="shared" si="0"/>
        <v>448.22</v>
      </c>
    </row>
    <row r="15" spans="1:5" x14ac:dyDescent="0.35">
      <c r="A15" t="s">
        <v>9</v>
      </c>
      <c r="B15" s="11">
        <v>0.21</v>
      </c>
      <c r="C15" s="4">
        <v>444</v>
      </c>
      <c r="D15" s="4">
        <v>0</v>
      </c>
      <c r="E15" s="4">
        <f t="shared" si="0"/>
        <v>444.21</v>
      </c>
    </row>
    <row r="16" spans="1:5" x14ac:dyDescent="0.35">
      <c r="A16" t="s">
        <v>10</v>
      </c>
      <c r="B16" s="11">
        <v>0.19</v>
      </c>
      <c r="C16" s="4">
        <v>439</v>
      </c>
      <c r="D16" s="4">
        <v>0</v>
      </c>
      <c r="E16" s="4">
        <f t="shared" si="0"/>
        <v>439.19</v>
      </c>
    </row>
    <row r="17" spans="1:5" x14ac:dyDescent="0.35">
      <c r="A17" t="s">
        <v>11</v>
      </c>
      <c r="B17" s="11">
        <v>0.17</v>
      </c>
      <c r="C17" s="4">
        <v>443</v>
      </c>
      <c r="D17" s="4">
        <v>0</v>
      </c>
      <c r="E17" s="4">
        <f t="shared" si="0"/>
        <v>443.17</v>
      </c>
    </row>
    <row r="18" spans="1:5" x14ac:dyDescent="0.35">
      <c r="B18" s="4"/>
      <c r="C18" s="4"/>
      <c r="E18" s="4"/>
    </row>
    <row r="19" spans="1:5" x14ac:dyDescent="0.35">
      <c r="A19" t="s">
        <v>28</v>
      </c>
      <c r="B19" s="4">
        <f>SUM(B6:B17)</f>
        <v>2.77</v>
      </c>
      <c r="C19" s="4">
        <f>SUM(C6:C17)</f>
        <v>4030</v>
      </c>
      <c r="D19" s="4">
        <f>SUM(D6:D17)</f>
        <v>539</v>
      </c>
      <c r="E19" s="7">
        <f t="shared" si="0"/>
        <v>4571.7700000000004</v>
      </c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topLeftCell="A3" zoomScale="113" zoomScaleNormal="136" workbookViewId="0">
      <selection activeCell="G16" sqref="G16"/>
    </sheetView>
  </sheetViews>
  <sheetFormatPr defaultColWidth="8.81640625" defaultRowHeight="14.5" x14ac:dyDescent="0.35"/>
  <cols>
    <col min="1" max="1" width="6.81640625" style="1" customWidth="1"/>
    <col min="2" max="2" width="11" style="1" customWidth="1"/>
    <col min="3" max="3" width="34.1796875" customWidth="1"/>
    <col min="4" max="4" width="10.81640625" style="3" customWidth="1"/>
    <col min="5" max="5" width="13" customWidth="1"/>
    <col min="6" max="6" width="7.36328125" customWidth="1"/>
    <col min="7" max="7" width="13.36328125" customWidth="1"/>
    <col min="8" max="8" width="10.81640625" style="3" customWidth="1"/>
  </cols>
  <sheetData>
    <row r="1" spans="1:8" x14ac:dyDescent="0.35">
      <c r="A1" s="9" t="s">
        <v>35</v>
      </c>
    </row>
    <row r="2" spans="1:8" x14ac:dyDescent="0.35">
      <c r="A2" s="9" t="s">
        <v>36</v>
      </c>
    </row>
    <row r="4" spans="1:8" x14ac:dyDescent="0.35">
      <c r="A4" s="1" t="s">
        <v>19</v>
      </c>
      <c r="B4" s="1" t="s">
        <v>0</v>
      </c>
      <c r="C4" t="s">
        <v>21</v>
      </c>
      <c r="D4" s="3" t="s">
        <v>22</v>
      </c>
      <c r="E4" t="s">
        <v>23</v>
      </c>
      <c r="F4" t="s">
        <v>24</v>
      </c>
      <c r="G4" t="str">
        <f>E4</f>
        <v>Category</v>
      </c>
      <c r="H4" s="3" t="str">
        <f>D4</f>
        <v>Amount</v>
      </c>
    </row>
    <row r="6" spans="1:8" x14ac:dyDescent="0.35">
      <c r="A6">
        <v>1162</v>
      </c>
      <c r="B6" s="12">
        <v>43353</v>
      </c>
      <c r="C6" t="s">
        <v>41</v>
      </c>
      <c r="D6" s="13">
        <v>2500</v>
      </c>
      <c r="E6" t="s">
        <v>42</v>
      </c>
      <c r="F6" t="s">
        <v>25</v>
      </c>
      <c r="G6" t="s">
        <v>16</v>
      </c>
      <c r="H6" s="4">
        <f>D7+D10+D11+D12+D18+D19</f>
        <v>3805</v>
      </c>
    </row>
    <row r="7" spans="1:8" x14ac:dyDescent="0.35">
      <c r="A7">
        <v>1165</v>
      </c>
      <c r="B7" s="12">
        <v>43430</v>
      </c>
      <c r="C7" t="s">
        <v>16</v>
      </c>
      <c r="D7" s="13">
        <v>530</v>
      </c>
      <c r="E7" t="s">
        <v>16</v>
      </c>
      <c r="F7" t="s">
        <v>25</v>
      </c>
      <c r="G7" t="s">
        <v>18</v>
      </c>
      <c r="H7" s="4">
        <f>D8+D13+D14</f>
        <v>2250</v>
      </c>
    </row>
    <row r="8" spans="1:8" x14ac:dyDescent="0.35">
      <c r="A8">
        <v>1167</v>
      </c>
      <c r="B8" s="12">
        <v>43437</v>
      </c>
      <c r="C8" t="s">
        <v>43</v>
      </c>
      <c r="D8" s="13">
        <v>750</v>
      </c>
      <c r="E8" t="s">
        <v>18</v>
      </c>
      <c r="F8" t="s">
        <v>25</v>
      </c>
      <c r="G8" t="s">
        <v>40</v>
      </c>
      <c r="H8" s="4">
        <f>D9+D15+D16+D17+D20</f>
        <v>1409.69</v>
      </c>
    </row>
    <row r="9" spans="1:8" x14ac:dyDescent="0.35">
      <c r="A9">
        <v>1168</v>
      </c>
      <c r="B9" s="12">
        <v>43437</v>
      </c>
      <c r="C9" t="s">
        <v>44</v>
      </c>
      <c r="D9" s="13">
        <v>328</v>
      </c>
      <c r="E9" t="s">
        <v>51</v>
      </c>
      <c r="F9" t="s">
        <v>25</v>
      </c>
      <c r="G9" t="s">
        <v>17</v>
      </c>
      <c r="H9" s="4">
        <f>D6</f>
        <v>2500</v>
      </c>
    </row>
    <row r="10" spans="1:8" x14ac:dyDescent="0.35">
      <c r="A10">
        <v>1169</v>
      </c>
      <c r="B10" s="12">
        <v>43521</v>
      </c>
      <c r="C10" t="s">
        <v>45</v>
      </c>
      <c r="D10" s="13">
        <v>625</v>
      </c>
      <c r="E10" t="s">
        <v>16</v>
      </c>
      <c r="F10" t="s">
        <v>25</v>
      </c>
      <c r="H10" s="4"/>
    </row>
    <row r="11" spans="1:8" x14ac:dyDescent="0.35">
      <c r="A11">
        <v>1170</v>
      </c>
      <c r="B11" s="12">
        <v>43521</v>
      </c>
      <c r="C11" t="s">
        <v>46</v>
      </c>
      <c r="D11" s="13">
        <v>625</v>
      </c>
      <c r="E11" t="s">
        <v>16</v>
      </c>
      <c r="F11" t="s">
        <v>25</v>
      </c>
      <c r="H11" s="4"/>
    </row>
    <row r="12" spans="1:8" x14ac:dyDescent="0.35">
      <c r="A12">
        <v>1171</v>
      </c>
      <c r="B12" s="12">
        <v>43521</v>
      </c>
      <c r="C12" t="s">
        <v>47</v>
      </c>
      <c r="D12" s="13">
        <v>625</v>
      </c>
      <c r="E12" t="s">
        <v>16</v>
      </c>
      <c r="F12" t="s">
        <v>25</v>
      </c>
      <c r="H12" s="4"/>
    </row>
    <row r="13" spans="1:8" x14ac:dyDescent="0.35">
      <c r="A13">
        <v>1172</v>
      </c>
      <c r="B13" s="12">
        <v>43563</v>
      </c>
      <c r="C13" t="s">
        <v>43</v>
      </c>
      <c r="D13" s="13">
        <v>750</v>
      </c>
      <c r="E13" t="s">
        <v>18</v>
      </c>
      <c r="F13" t="s">
        <v>25</v>
      </c>
      <c r="H13" s="4"/>
    </row>
    <row r="14" spans="1:8" x14ac:dyDescent="0.35">
      <c r="A14">
        <v>1173</v>
      </c>
      <c r="B14" s="12">
        <v>43563</v>
      </c>
      <c r="C14" t="s">
        <v>48</v>
      </c>
      <c r="D14" s="13">
        <v>750</v>
      </c>
      <c r="E14" t="s">
        <v>18</v>
      </c>
      <c r="F14" t="s">
        <v>25</v>
      </c>
      <c r="H14" s="4"/>
    </row>
    <row r="15" spans="1:8" x14ac:dyDescent="0.35">
      <c r="A15">
        <v>1175</v>
      </c>
      <c r="B15" s="12">
        <v>43592</v>
      </c>
      <c r="C15" t="s">
        <v>49</v>
      </c>
      <c r="D15" s="13">
        <v>600</v>
      </c>
      <c r="E15" t="s">
        <v>51</v>
      </c>
      <c r="F15" t="s">
        <v>25</v>
      </c>
      <c r="H15" s="4"/>
    </row>
    <row r="16" spans="1:8" x14ac:dyDescent="0.35">
      <c r="A16">
        <v>1174</v>
      </c>
      <c r="B16" s="12">
        <v>43598</v>
      </c>
      <c r="C16" t="s">
        <v>49</v>
      </c>
      <c r="D16" s="13">
        <v>302.7</v>
      </c>
      <c r="E16" t="s">
        <v>51</v>
      </c>
      <c r="F16" t="s">
        <v>25</v>
      </c>
      <c r="H16" s="4"/>
    </row>
    <row r="17" spans="1:8" x14ac:dyDescent="0.35">
      <c r="A17">
        <v>1176</v>
      </c>
      <c r="B17" s="12">
        <v>43619</v>
      </c>
      <c r="C17" t="s">
        <v>43</v>
      </c>
      <c r="D17" s="13">
        <v>18.989999999999998</v>
      </c>
      <c r="E17" t="s">
        <v>51</v>
      </c>
      <c r="F17" t="s">
        <v>25</v>
      </c>
      <c r="H17" s="4"/>
    </row>
    <row r="18" spans="1:8" x14ac:dyDescent="0.35">
      <c r="A18">
        <v>1177</v>
      </c>
      <c r="B18" s="12">
        <v>43626</v>
      </c>
      <c r="C18" t="s">
        <v>48</v>
      </c>
      <c r="D18" s="13">
        <v>700</v>
      </c>
      <c r="E18" t="s">
        <v>16</v>
      </c>
      <c r="F18" t="s">
        <v>25</v>
      </c>
      <c r="H18" s="4"/>
    </row>
    <row r="19" spans="1:8" x14ac:dyDescent="0.35">
      <c r="A19">
        <v>1179</v>
      </c>
      <c r="B19" s="12">
        <v>43626</v>
      </c>
      <c r="C19" t="s">
        <v>43</v>
      </c>
      <c r="D19" s="13">
        <v>700</v>
      </c>
      <c r="E19" t="s">
        <v>16</v>
      </c>
      <c r="F19" t="s">
        <v>25</v>
      </c>
    </row>
    <row r="20" spans="1:8" x14ac:dyDescent="0.35">
      <c r="A20">
        <v>1178</v>
      </c>
      <c r="B20" s="12">
        <v>43633</v>
      </c>
      <c r="C20" t="s">
        <v>50</v>
      </c>
      <c r="D20" s="13">
        <v>160</v>
      </c>
      <c r="E20" t="s">
        <v>51</v>
      </c>
      <c r="F20" t="s">
        <v>25</v>
      </c>
    </row>
    <row r="21" spans="1:8" x14ac:dyDescent="0.35">
      <c r="B21" s="2"/>
      <c r="D21" s="4"/>
    </row>
    <row r="22" spans="1:8" x14ac:dyDescent="0.35">
      <c r="B22" s="2"/>
      <c r="C22" t="s">
        <v>20</v>
      </c>
      <c r="D22" s="5">
        <f>SUM(D6:D20)</f>
        <v>9964.69</v>
      </c>
      <c r="H22" s="5">
        <f>SUM(H6:H19)</f>
        <v>9964.69</v>
      </c>
    </row>
    <row r="23" spans="1:8" x14ac:dyDescent="0.35">
      <c r="B23" s="2"/>
      <c r="D23" s="4"/>
    </row>
    <row r="24" spans="1:8" x14ac:dyDescent="0.35">
      <c r="B24" s="2"/>
      <c r="D24" s="4"/>
    </row>
    <row r="25" spans="1:8" x14ac:dyDescent="0.35">
      <c r="B25" s="2"/>
      <c r="D25" s="4"/>
    </row>
    <row r="26" spans="1:8" x14ac:dyDescent="0.35">
      <c r="B26" s="2"/>
      <c r="D26" s="4"/>
    </row>
    <row r="27" spans="1:8" x14ac:dyDescent="0.35">
      <c r="B27" s="2"/>
      <c r="D27" s="6"/>
    </row>
    <row r="28" spans="1:8" x14ac:dyDescent="0.35">
      <c r="B28" s="2"/>
      <c r="D28" s="4"/>
    </row>
  </sheetData>
  <phoneticPr fontId="1" type="noConversion"/>
  <pageMargins left="0.75" right="0.75" top="1" bottom="1" header="0.3" footer="0.3"/>
  <pageSetup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108" zoomScaleNormal="170" workbookViewId="0">
      <selection activeCell="H2" sqref="H2"/>
    </sheetView>
  </sheetViews>
  <sheetFormatPr defaultColWidth="8.81640625" defaultRowHeight="14.5" x14ac:dyDescent="0.35"/>
  <cols>
    <col min="1" max="1" width="13" customWidth="1"/>
    <col min="2" max="3" width="9.81640625" style="3" customWidth="1"/>
  </cols>
  <sheetData>
    <row r="1" spans="1:3" x14ac:dyDescent="0.35">
      <c r="A1" s="10" t="s">
        <v>52</v>
      </c>
    </row>
    <row r="2" spans="1:3" x14ac:dyDescent="0.35">
      <c r="A2" s="10" t="s">
        <v>38</v>
      </c>
    </row>
    <row r="4" spans="1:3" x14ac:dyDescent="0.35">
      <c r="A4" t="s">
        <v>12</v>
      </c>
      <c r="B4" s="3" t="s">
        <v>26</v>
      </c>
      <c r="C4" s="3" t="s">
        <v>27</v>
      </c>
    </row>
    <row r="6" spans="1:3" x14ac:dyDescent="0.35">
      <c r="A6" t="s">
        <v>1</v>
      </c>
      <c r="B6" s="4">
        <v>0.27</v>
      </c>
      <c r="C6" s="4">
        <v>750</v>
      </c>
    </row>
    <row r="7" spans="1:3" x14ac:dyDescent="0.35">
      <c r="A7" t="s">
        <v>2</v>
      </c>
      <c r="B7" s="4">
        <v>539.27</v>
      </c>
      <c r="C7" s="4">
        <v>140</v>
      </c>
    </row>
    <row r="8" spans="1:3" x14ac:dyDescent="0.35">
      <c r="A8" t="s">
        <v>3</v>
      </c>
      <c r="B8" s="4">
        <v>0.25</v>
      </c>
      <c r="C8" s="4">
        <v>2500</v>
      </c>
    </row>
    <row r="9" spans="1:3" x14ac:dyDescent="0.35">
      <c r="A9" t="s">
        <v>4</v>
      </c>
      <c r="B9" s="4">
        <v>435.24</v>
      </c>
      <c r="C9" s="4">
        <v>0</v>
      </c>
    </row>
    <row r="10" spans="1:3" x14ac:dyDescent="0.35">
      <c r="A10" t="s">
        <v>5</v>
      </c>
      <c r="B10" s="4">
        <v>455.24</v>
      </c>
      <c r="C10" s="4">
        <v>530</v>
      </c>
    </row>
    <row r="11" spans="1:3" x14ac:dyDescent="0.35">
      <c r="A11" t="s">
        <v>15</v>
      </c>
      <c r="B11" s="4">
        <v>920.25</v>
      </c>
      <c r="C11" s="4">
        <v>328.09</v>
      </c>
    </row>
    <row r="12" spans="1:3" x14ac:dyDescent="0.35">
      <c r="A12" t="s">
        <v>6</v>
      </c>
      <c r="B12" s="4">
        <v>0.24</v>
      </c>
      <c r="C12" s="4">
        <v>838.61</v>
      </c>
    </row>
    <row r="13" spans="1:3" x14ac:dyDescent="0.35">
      <c r="A13" t="s">
        <v>7</v>
      </c>
      <c r="B13" s="4">
        <v>446.22</v>
      </c>
      <c r="C13" s="4">
        <v>1250</v>
      </c>
    </row>
    <row r="14" spans="1:3" x14ac:dyDescent="0.35">
      <c r="A14" t="s">
        <v>8</v>
      </c>
      <c r="B14" s="4">
        <v>448.22</v>
      </c>
      <c r="C14" s="4">
        <v>625</v>
      </c>
    </row>
    <row r="15" spans="1:3" x14ac:dyDescent="0.35">
      <c r="A15" t="s">
        <v>9</v>
      </c>
      <c r="B15" s="4">
        <v>444.21</v>
      </c>
      <c r="C15" s="4">
        <v>1500</v>
      </c>
    </row>
    <row r="16" spans="1:3" x14ac:dyDescent="0.35">
      <c r="A16" t="s">
        <v>10</v>
      </c>
      <c r="B16" s="4">
        <v>439.19</v>
      </c>
      <c r="C16" s="4">
        <v>1652.7</v>
      </c>
    </row>
    <row r="17" spans="1:3" x14ac:dyDescent="0.35">
      <c r="A17" t="s">
        <v>11</v>
      </c>
      <c r="B17" s="4">
        <v>443.17</v>
      </c>
      <c r="C17" s="4">
        <v>1578.99</v>
      </c>
    </row>
    <row r="19" spans="1:3" x14ac:dyDescent="0.35">
      <c r="A19" t="s">
        <v>28</v>
      </c>
      <c r="B19" s="7">
        <f>SUM(B6:B17)</f>
        <v>4571.7699999999995</v>
      </c>
      <c r="C19" s="7">
        <f>SUM(C6:C17)</f>
        <v>11693.390000000001</v>
      </c>
    </row>
  </sheetData>
  <phoneticPr fontId="1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opLeftCell="A3" zoomScale="102" zoomScaleNormal="150" workbookViewId="0">
      <selection activeCell="K23" sqref="K23"/>
    </sheetView>
  </sheetViews>
  <sheetFormatPr defaultColWidth="8.81640625" defaultRowHeight="14.5" x14ac:dyDescent="0.35"/>
  <cols>
    <col min="1" max="1" width="12.6328125" customWidth="1"/>
    <col min="2" max="2" width="11.6328125" style="3" customWidth="1"/>
    <col min="3" max="3" width="10.81640625" style="3" customWidth="1"/>
    <col min="4" max="4" width="8.81640625" style="3"/>
    <col min="5" max="5" width="10.81640625" style="3" customWidth="1"/>
  </cols>
  <sheetData>
    <row r="1" spans="1:5" x14ac:dyDescent="0.35">
      <c r="A1" s="10" t="s">
        <v>35</v>
      </c>
    </row>
    <row r="2" spans="1:5" x14ac:dyDescent="0.35">
      <c r="A2" s="10" t="s">
        <v>39</v>
      </c>
    </row>
    <row r="4" spans="1:5" x14ac:dyDescent="0.35">
      <c r="B4" s="3" t="s">
        <v>13</v>
      </c>
      <c r="C4" s="3" t="s">
        <v>30</v>
      </c>
      <c r="D4" s="3" t="s">
        <v>30</v>
      </c>
      <c r="E4" s="3" t="s">
        <v>14</v>
      </c>
    </row>
    <row r="5" spans="1:5" x14ac:dyDescent="0.35">
      <c r="A5" t="s">
        <v>12</v>
      </c>
      <c r="B5" s="3" t="s">
        <v>29</v>
      </c>
      <c r="C5" s="3" t="s">
        <v>26</v>
      </c>
      <c r="D5" s="3" t="s">
        <v>27</v>
      </c>
      <c r="E5" s="3" t="s">
        <v>29</v>
      </c>
    </row>
    <row r="7" spans="1:5" x14ac:dyDescent="0.35">
      <c r="A7" t="s">
        <v>1</v>
      </c>
      <c r="B7" s="14">
        <v>16584.18</v>
      </c>
      <c r="C7" s="4">
        <f>'Cash Basis'!B6</f>
        <v>0.27</v>
      </c>
      <c r="D7" s="4">
        <f>'Cash Basis'!C6</f>
        <v>750</v>
      </c>
      <c r="E7" s="4">
        <f>B7+C7-D7</f>
        <v>15834.45</v>
      </c>
    </row>
    <row r="8" spans="1:5" x14ac:dyDescent="0.35">
      <c r="A8" t="s">
        <v>2</v>
      </c>
      <c r="B8" s="11">
        <v>15834.45</v>
      </c>
      <c r="C8" s="4">
        <f>'Cash Basis'!B7</f>
        <v>539.27</v>
      </c>
      <c r="D8" s="4">
        <f>'Cash Basis'!C7</f>
        <v>140</v>
      </c>
      <c r="E8" s="4">
        <f t="shared" ref="E8:E18" si="0">B8+C8-D8</f>
        <v>16233.720000000001</v>
      </c>
    </row>
    <row r="9" spans="1:5" x14ac:dyDescent="0.35">
      <c r="A9" t="s">
        <v>3</v>
      </c>
      <c r="B9" s="11">
        <v>16233.72</v>
      </c>
      <c r="C9" s="4">
        <f>'Cash Basis'!B8</f>
        <v>0.25</v>
      </c>
      <c r="D9" s="4">
        <f>'Cash Basis'!C8</f>
        <v>2500</v>
      </c>
      <c r="E9" s="4">
        <f t="shared" si="0"/>
        <v>13733.97</v>
      </c>
    </row>
    <row r="10" spans="1:5" x14ac:dyDescent="0.35">
      <c r="A10" t="s">
        <v>4</v>
      </c>
      <c r="B10" s="11">
        <v>13733.97</v>
      </c>
      <c r="C10" s="4">
        <f>'Cash Basis'!B9</f>
        <v>435.24</v>
      </c>
      <c r="D10" s="4">
        <f>'Cash Basis'!C9</f>
        <v>0</v>
      </c>
      <c r="E10" s="4">
        <f t="shared" si="0"/>
        <v>14169.21</v>
      </c>
    </row>
    <row r="11" spans="1:5" x14ac:dyDescent="0.35">
      <c r="A11" t="s">
        <v>5</v>
      </c>
      <c r="B11" s="11">
        <v>14169.21</v>
      </c>
      <c r="C11" s="4">
        <f>'Cash Basis'!B10</f>
        <v>455.24</v>
      </c>
      <c r="D11" s="4">
        <f>'Cash Basis'!C10</f>
        <v>530</v>
      </c>
      <c r="E11" s="4">
        <f t="shared" si="0"/>
        <v>14094.449999999999</v>
      </c>
    </row>
    <row r="12" spans="1:5" x14ac:dyDescent="0.35">
      <c r="A12" t="s">
        <v>15</v>
      </c>
      <c r="B12" s="11">
        <v>14094.45</v>
      </c>
      <c r="C12" s="4">
        <f>'Cash Basis'!B11</f>
        <v>920.25</v>
      </c>
      <c r="D12" s="4">
        <f>'Cash Basis'!C11</f>
        <v>328.09</v>
      </c>
      <c r="E12" s="4">
        <f t="shared" si="0"/>
        <v>14686.61</v>
      </c>
    </row>
    <row r="13" spans="1:5" x14ac:dyDescent="0.35">
      <c r="A13" t="s">
        <v>6</v>
      </c>
      <c r="B13" s="11">
        <v>14686.61</v>
      </c>
      <c r="C13" s="4">
        <f>'Cash Basis'!B12</f>
        <v>0.24</v>
      </c>
      <c r="D13" s="4">
        <f>'Cash Basis'!C12</f>
        <v>838.61</v>
      </c>
      <c r="E13" s="4">
        <f t="shared" si="0"/>
        <v>13848.24</v>
      </c>
    </row>
    <row r="14" spans="1:5" x14ac:dyDescent="0.35">
      <c r="A14" t="s">
        <v>7</v>
      </c>
      <c r="B14" s="11">
        <v>13848.24</v>
      </c>
      <c r="C14" s="4">
        <f>'Cash Basis'!B13</f>
        <v>446.22</v>
      </c>
      <c r="D14" s="4">
        <f>'Cash Basis'!C13</f>
        <v>1250</v>
      </c>
      <c r="E14" s="4">
        <f t="shared" si="0"/>
        <v>13044.46</v>
      </c>
    </row>
    <row r="15" spans="1:5" x14ac:dyDescent="0.35">
      <c r="A15" t="s">
        <v>8</v>
      </c>
      <c r="B15" s="11">
        <v>13044.46</v>
      </c>
      <c r="C15" s="4">
        <f>'Cash Basis'!B14</f>
        <v>448.22</v>
      </c>
      <c r="D15" s="4">
        <f>'Cash Basis'!C14</f>
        <v>625</v>
      </c>
      <c r="E15" s="4">
        <f t="shared" si="0"/>
        <v>12867.679999999998</v>
      </c>
    </row>
    <row r="16" spans="1:5" x14ac:dyDescent="0.35">
      <c r="A16" t="s">
        <v>9</v>
      </c>
      <c r="B16" s="11">
        <v>12867.68</v>
      </c>
      <c r="C16" s="4">
        <f>'Cash Basis'!B15</f>
        <v>444.21</v>
      </c>
      <c r="D16" s="4">
        <f>'Cash Basis'!C15</f>
        <v>1500</v>
      </c>
      <c r="E16" s="4">
        <f t="shared" si="0"/>
        <v>11811.89</v>
      </c>
    </row>
    <row r="17" spans="1:5" x14ac:dyDescent="0.35">
      <c r="A17" t="s">
        <v>10</v>
      </c>
      <c r="B17" s="11">
        <v>11811.89</v>
      </c>
      <c r="C17" s="4">
        <f>'Cash Basis'!B16</f>
        <v>439.19</v>
      </c>
      <c r="D17" s="4">
        <f>'Cash Basis'!C16</f>
        <v>1652.7</v>
      </c>
      <c r="E17" s="4">
        <f t="shared" si="0"/>
        <v>10598.38</v>
      </c>
    </row>
    <row r="18" spans="1:5" x14ac:dyDescent="0.35">
      <c r="A18" t="s">
        <v>11</v>
      </c>
      <c r="B18" s="11">
        <v>10598.38</v>
      </c>
      <c r="C18" s="4">
        <f>'Cash Basis'!B17</f>
        <v>443.17</v>
      </c>
      <c r="D18" s="4">
        <f>'Cash Basis'!C17</f>
        <v>1578.99</v>
      </c>
      <c r="E18" s="8">
        <f t="shared" si="0"/>
        <v>9462.56</v>
      </c>
    </row>
  </sheetData>
  <phoneticPr fontId="1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Revenues</vt:lpstr>
      <vt:lpstr>Expenses</vt:lpstr>
      <vt:lpstr>Cash Basis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Cormia</dc:creator>
  <cp:lastModifiedBy>Main User</cp:lastModifiedBy>
  <cp:lastPrinted>2016-10-04T02:30:07Z</cp:lastPrinted>
  <dcterms:created xsi:type="dcterms:W3CDTF">2014-05-12T20:21:37Z</dcterms:created>
  <dcterms:modified xsi:type="dcterms:W3CDTF">2019-10-14T06:05:01Z</dcterms:modified>
</cp:coreProperties>
</file>